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  <sheet xmlns:r="http://schemas.openxmlformats.org/officeDocument/2006/relationships" name="Meta" sheetId="2" state="visible" r:id="rId2"/>
    <sheet xmlns:r="http://schemas.openxmlformats.org/officeDocument/2006/relationships" name="Exemplos" sheetId="3" state="visible" r:id="rId3"/>
    <sheet xmlns:r="http://schemas.openxmlformats.org/officeDocument/2006/relationships" name="Tax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;[Red]-&quot;R$&quot; #,##0.00;&quot;R$&quot; 0,00"/>
  </numFmts>
  <fonts count="9">
    <font>
      <name val="Calibri"/>
      <family val="2"/>
      <color theme="1"/>
      <sz val="11"/>
      <scheme val="minor"/>
    </font>
    <font>
      <name val="Arial"/>
      <b val="1"/>
      <color rgb="00111113"/>
      <sz val="16"/>
    </font>
    <font>
      <name val="Arial"/>
      <i val="1"/>
      <color rgb="006E6E73"/>
      <sz val="9"/>
    </font>
    <font>
      <name val="Arial"/>
      <b val="1"/>
      <sz val="10"/>
    </font>
    <font>
      <name val="Arial"/>
      <b val="1"/>
      <color rgb="00FFFFFF"/>
      <sz val="12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sz val="12"/>
    </font>
  </fonts>
  <fills count="5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FFF00"/>
      </patternFill>
    </fill>
    <fill>
      <patternFill patternType="solid">
        <fgColor rgb="00F5F5F7"/>
      </patternFill>
    </fill>
  </fills>
  <borders count="3">
    <border>
      <left/>
      <right/>
      <top/>
      <bottom/>
      <diagonal/>
    </border>
    <border>
      <bottom style="thin">
        <color rgb="00E4E4E8"/>
      </bottom>
    </border>
    <border>
      <left/>
      <right/>
      <top/>
      <bottom style="thin">
        <color rgb="00E4E4E8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164" fontId="6" fillId="3" borderId="0" applyAlignment="1" pivotButton="0" quotePrefix="0" xfId="0">
      <alignment horizontal="right"/>
    </xf>
    <xf numFmtId="10" fontId="6" fillId="3" borderId="0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2" fillId="0" borderId="1" applyAlignment="1" pivotButton="0" quotePrefix="0" xfId="0">
      <alignment vertical="top" wrapText="1"/>
    </xf>
    <xf numFmtId="9" fontId="6" fillId="3" borderId="0" applyAlignment="1" pivotButton="0" quotePrefix="0" xfId="0">
      <alignment horizontal="right"/>
    </xf>
    <xf numFmtId="0" fontId="0" fillId="0" borderId="1" pivotButton="0" quotePrefix="0" xfId="0"/>
    <xf numFmtId="3" fontId="5" fillId="0" borderId="1" applyAlignment="1" pivotButton="0" quotePrefix="0" xfId="0">
      <alignment horizontal="right"/>
    </xf>
    <xf numFmtId="0" fontId="7" fillId="4" borderId="1" pivotButton="0" quotePrefix="0" xfId="0"/>
    <xf numFmtId="9" fontId="8" fillId="4" borderId="1" applyAlignment="1" pivotButton="0" quotePrefix="0" xfId="0">
      <alignment horizontal="right"/>
    </xf>
    <xf numFmtId="0" fontId="2" fillId="4" borderId="1" applyAlignment="1" pivotButton="0" quotePrefix="0" xfId="0">
      <alignment vertical="top" wrapText="1"/>
    </xf>
    <xf numFmtId="164" fontId="8" fillId="4" borderId="1" applyAlignment="1" pivotButton="0" quotePrefix="0" xfId="0">
      <alignment horizontal="right"/>
    </xf>
    <xf numFmtId="0" fontId="0" fillId="4" borderId="1" pivotButton="0" quotePrefix="0" xfId="0"/>
    <xf numFmtId="49" fontId="8" fillId="4" borderId="1" applyAlignment="1" pivotButton="0" quotePrefix="0" xfId="0">
      <alignment horizontal="left" wrapText="1"/>
    </xf>
    <xf numFmtId="0" fontId="0" fillId="0" borderId="2" pivotButton="0" quotePrefix="0" xfId="0"/>
    <xf numFmtId="0" fontId="7" fillId="0" borderId="0" pivotButton="0" quotePrefix="0" xfId="0"/>
    <xf numFmtId="164" fontId="6" fillId="0" borderId="0" pivotButton="0" quotePrefix="0" xfId="0"/>
    <xf numFmtId="10" fontId="6" fillId="0" borderId="0" pivotButton="0" quotePrefix="0" xfId="0"/>
    <xf numFmtId="9" fontId="6" fillId="0" borderId="0" pivotButton="0" quotePrefix="0" xfId="0"/>
    <xf numFmtId="164" fontId="5" fillId="0" borderId="0" pivotButton="0" quotePrefix="0" xfId="0"/>
    <xf numFmtId="3" fontId="5" fillId="0" borderId="0" pivotButton="0" quotePrefix="0" xfId="0"/>
    <xf numFmtId="9" fontId="5" fillId="0" borderId="0" pivotButton="0" quotePrefix="0" xfId="0"/>
    <xf numFmtId="164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E63A2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upstep</author>
  </authors>
  <commentList>
    <comment ref="B6" authorId="0" shapeId="0">
      <text>
        <t>Troque pelo valor do seu curso.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8" customWidth="1" min="2" max="2"/>
    <col width="56" customWidth="1" min="3" max="3"/>
  </cols>
  <sheetData>
    <row r="1">
      <c r="A1" s="1" t="inlineStr">
        <is>
          <t>Calculadora do curso e da mentoria: tenho uma verba, quanto volta?</t>
        </is>
      </c>
    </row>
    <row r="2">
      <c r="A2" s="2" t="inlineStr">
        <is>
          <t>upstep. · Vitor Carvalhosa · raiox.oefeitodomino.com.br/professor</t>
        </is>
      </c>
    </row>
    <row r="3">
      <c r="A3" s="3" t="inlineStr">
        <is>
          <t>Como usar: preencha só as células AMARELAS (texto azul). O resto se calcula sozinho. Já vem com o exemplo 1, ilustrativo.</t>
        </is>
      </c>
    </row>
    <row r="5">
      <c r="A5" s="4" t="inlineStr">
        <is>
          <t>1. Curso barato (o que paga o anúncio)</t>
        </is>
      </c>
      <c r="B5" s="5" t="n"/>
      <c r="C5" s="5" t="n"/>
    </row>
    <row r="6">
      <c r="A6" s="6" t="inlineStr">
        <is>
          <t>Valor do curso</t>
        </is>
      </c>
      <c r="B6" s="7" t="n">
        <v>47</v>
      </c>
    </row>
    <row r="7">
      <c r="A7" s="6" t="inlineStr">
        <is>
          <t>Taxa da plataforma em %</t>
        </is>
      </c>
      <c r="B7" s="8" t="n">
        <v>0</v>
      </c>
      <c r="C7" s="9" t="inlineStr">
        <is>
          <t>Padrão: Cakto Pix 0% + R$ 2,49. Cakto cartão 4,99% + R$ 2,49 · Hotmart 9,9% · Kiwify 8,99%. Fontes na aba Taxas. Confira a sua no painel.</t>
        </is>
      </c>
    </row>
    <row r="8">
      <c r="A8" s="6" t="inlineStr">
        <is>
          <t>Taxa fixa por venda</t>
        </is>
      </c>
      <c r="B8" s="7" t="n">
        <v>2.49</v>
      </c>
      <c r="C8" s="9" t="inlineStr">
        <is>
          <t>No Pix da Cakto a taxa é 0%: só R$ 2,49 por venda.</t>
        </is>
      </c>
    </row>
    <row r="9">
      <c r="A9" s="6" t="inlineStr">
        <is>
          <t>Extra no carrinho (order bump): valor</t>
        </is>
      </c>
      <c r="B9" s="7" t="n">
        <v>27</v>
      </c>
      <c r="C9" s="9" t="inlineStr">
        <is>
          <t>Não tem? Deixe 0.</t>
        </is>
      </c>
    </row>
    <row r="10">
      <c r="A10" s="6" t="inlineStr">
        <is>
          <t>Extra no carrinho: de cada 100, quantos levam</t>
        </is>
      </c>
      <c r="B10" s="8" t="n">
        <v>0.2</v>
      </c>
      <c r="C10" s="9" t="inlineStr">
        <is>
          <t>Referência: 15% a 30% (Panda Video).</t>
        </is>
      </c>
    </row>
    <row r="11">
      <c r="A11" s="6" t="inlineStr">
        <is>
          <t>Extra depois da compra (upsell): valor</t>
        </is>
      </c>
      <c r="B11" s="7" t="n">
        <v>197</v>
      </c>
      <c r="C11" s="9" t="inlineStr">
        <is>
          <t>Não tem? Deixe 0.</t>
        </is>
      </c>
    </row>
    <row r="12">
      <c r="A12" s="6" t="inlineStr">
        <is>
          <t>Extra depois da compra: de cada 100, quantos levam</t>
        </is>
      </c>
      <c r="B12" s="8" t="n">
        <v>0.05</v>
      </c>
      <c r="C12" s="9" t="inlineStr">
        <is>
          <t>Referência: 5% a 15% (Panda Video).</t>
        </is>
      </c>
    </row>
    <row r="14">
      <c r="A14" s="4" t="inlineStr">
        <is>
          <t>2. Anúncio</t>
        </is>
      </c>
      <c r="B14" s="5" t="n"/>
      <c r="C14" s="5" t="n"/>
    </row>
    <row r="15">
      <c r="A15" s="6" t="inlineStr">
        <is>
          <t>Custo por venda no anúncio</t>
        </is>
      </c>
      <c r="B15" s="7" t="n">
        <v>45</v>
      </c>
      <c r="C15" s="9" t="inlineStr">
        <is>
          <t>Gerenciador de Anúncios: 'custo por compra'. Não sabe? Deixe 0 e preencha as 2 linhas de baixo.</t>
        </is>
      </c>
    </row>
    <row r="16">
      <c r="A16" s="6" t="inlineStr">
        <is>
          <t>Custo por cadastro (opcional)</t>
        </is>
      </c>
      <c r="B16" s="7" t="n">
        <v>0</v>
      </c>
      <c r="C16" s="9" t="inlineStr">
        <is>
          <t>Para quem anuncia aula grátis, grupo ou material e vende depois.</t>
        </is>
      </c>
    </row>
    <row r="17">
      <c r="A17" s="6" t="inlineStr">
        <is>
          <t>De cada 100 cadastros, quantos compram (opcional)</t>
        </is>
      </c>
      <c r="B17" s="8" t="n">
        <v>0</v>
      </c>
    </row>
    <row r="18">
      <c r="A18" s="10" t="inlineStr">
        <is>
          <t>Custo por venda usado na conta</t>
        </is>
      </c>
      <c r="B18" s="11">
        <f>IF(B15&gt;0,B15,IF(AND(B16&gt;0,B17&gt;0),B16/B17,0))</f>
        <v/>
      </c>
      <c r="C18" s="12" t="inlineStr">
        <is>
          <t>Se a linha 15 estiver em 0: custo por cadastro ÷ % que compra.</t>
        </is>
      </c>
    </row>
    <row r="19">
      <c r="A19" s="6" t="inlineStr">
        <is>
          <t>Quanto vai pôr no anúncio por mês</t>
        </is>
      </c>
      <c r="B19" s="7" t="n">
        <v>1500</v>
      </c>
    </row>
    <row r="21">
      <c r="A21" s="4" t="inlineStr">
        <is>
          <t>3. Mentoria (o que dá o lucro)</t>
        </is>
      </c>
      <c r="B21" s="5" t="n"/>
      <c r="C21" s="5" t="n"/>
    </row>
    <row r="22">
      <c r="A22" s="6" t="inlineStr">
        <is>
          <t>Valor da mentoria</t>
        </is>
      </c>
      <c r="B22" s="7" t="n">
        <v>10000</v>
      </c>
      <c r="C22" s="9" t="inlineStr">
        <is>
          <t>Ou consultoria, turma, acompanhamento.</t>
        </is>
      </c>
    </row>
    <row r="23">
      <c r="A23" s="6" t="inlineStr">
        <is>
          <t>De cada 100 compradores do curso, aceitam reunião</t>
        </is>
      </c>
      <c r="B23" s="13" t="n">
        <v>0.3</v>
      </c>
      <c r="C23" s="9" t="inlineStr">
        <is>
          <t>EXEMPLO para começar. Troque pelo seu número.</t>
        </is>
      </c>
    </row>
    <row r="24">
      <c r="A24" s="6" t="inlineStr">
        <is>
          <t>De cada 100 reuniões, compram a mentoria</t>
        </is>
      </c>
      <c r="B24" s="13" t="n">
        <v>0.3</v>
      </c>
      <c r="C24" s="9" t="inlineStr">
        <is>
          <t>Referência que o Vitor usa. A sua pode ser maior ou menor.</t>
        </is>
      </c>
    </row>
    <row r="25">
      <c r="A25" s="6" t="inlineStr">
        <is>
          <t>Taxa da mentoria em %</t>
        </is>
      </c>
      <c r="B25" s="8" t="n">
        <v>0</v>
      </c>
      <c r="C25" s="9" t="inlineStr">
        <is>
          <t>Padrão: Cakto Pix 0%. No cartão da Cakto: 4,99%.</t>
        </is>
      </c>
    </row>
    <row r="26">
      <c r="A26" s="6" t="inlineStr">
        <is>
          <t>Taxa fixa por venda da mentoria</t>
        </is>
      </c>
      <c r="B26" s="7" t="n">
        <v>2.49</v>
      </c>
      <c r="C26" s="9" t="inlineStr">
        <is>
          <t>Cakto: R$ 2,49 por venda, no Pix e no cartão.</t>
        </is>
      </c>
    </row>
    <row r="28">
      <c r="A28" s="4" t="inlineStr">
        <is>
          <t>Resultado: curso barato</t>
        </is>
      </c>
      <c r="B28" s="5" t="n"/>
      <c r="C28" s="5" t="n"/>
    </row>
    <row r="29">
      <c r="A29" s="10" t="inlineStr">
        <is>
          <t>Cada aluno paga, em média</t>
        </is>
      </c>
      <c r="B29" s="11">
        <f>B6+B9*B10+B11*B12</f>
        <v/>
      </c>
      <c r="C29" s="14" t="n"/>
    </row>
    <row r="30">
      <c r="A30" s="10" t="inlineStr">
        <is>
          <t>Taxa da plataforma por venda</t>
        </is>
      </c>
      <c r="B30" s="11">
        <f>B29*B7+B8*(1+B12)</f>
        <v/>
      </c>
      <c r="C30" s="12" t="inlineStr">
        <is>
          <t>% sobre tudo; taxa fixa 1x na compra e 1x em cada extra depois da compra.</t>
        </is>
      </c>
    </row>
    <row r="31">
      <c r="A31" s="10" t="inlineStr">
        <is>
          <t>Fica com você por venda</t>
        </is>
      </c>
      <c r="B31" s="11">
        <f>B29-B30</f>
        <v/>
      </c>
      <c r="C31" s="14" t="n"/>
    </row>
    <row r="32">
      <c r="A32" s="10" t="inlineStr">
        <is>
          <t>Compradores do curso no mês</t>
        </is>
      </c>
      <c r="B32" s="15">
        <f>IF(B18&gt;0,ROUND(B19/B18,0),0)</f>
        <v/>
      </c>
      <c r="C32" s="12" t="inlineStr">
        <is>
          <t>Arredondado: pessoas são inteiras.</t>
        </is>
      </c>
    </row>
    <row r="33">
      <c r="A33" s="10" t="inlineStr">
        <is>
          <t>Faturamento do curso</t>
        </is>
      </c>
      <c r="B33" s="11">
        <f>B32*B29</f>
        <v/>
      </c>
      <c r="C33" s="14" t="n"/>
    </row>
    <row r="34">
      <c r="A34" s="10" t="inlineStr">
        <is>
          <t>Fica com você das vendas do curso</t>
        </is>
      </c>
      <c r="B34" s="11">
        <f>B32*B31</f>
        <v/>
      </c>
      <c r="C34" s="14" t="n"/>
    </row>
    <row r="35">
      <c r="A35" s="16" t="inlineStr">
        <is>
          <t>O CURSO PAGOU (% do anúncio)</t>
        </is>
      </c>
      <c r="B35" s="17">
        <f>IF(B19&gt;0,B34/B19,0)</f>
        <v/>
      </c>
      <c r="C35" s="18" t="inlineStr">
        <is>
          <t>100% ou mais: o curso zerou o anúncio.</t>
        </is>
      </c>
    </row>
    <row r="36">
      <c r="A36" s="16" t="inlineStr">
        <is>
          <t>INVESTIMENTO LÍQUIDO (anúncio − o que o curso deixou)</t>
        </is>
      </c>
      <c r="B36" s="19">
        <f>B19-B34</f>
        <v/>
      </c>
      <c r="C36" s="18" t="inlineStr">
        <is>
          <t>Meta: zero ou negativo (negativo = o curso pagou o anúncio e ainda sobrou).</t>
        </is>
      </c>
    </row>
    <row r="38">
      <c r="A38" s="4" t="inlineStr">
        <is>
          <t>Resultado: mentoria</t>
        </is>
      </c>
      <c r="B38" s="5" t="n"/>
      <c r="C38" s="5" t="n"/>
    </row>
    <row r="39">
      <c r="A39" s="10" t="inlineStr">
        <is>
          <t>Reuniões no mês</t>
        </is>
      </c>
      <c r="B39" s="15">
        <f>ROUND(B32*B23,0)</f>
        <v/>
      </c>
      <c r="C39" s="14" t="n"/>
    </row>
    <row r="40">
      <c r="A40" s="10" t="inlineStr">
        <is>
          <t>Vendas da mentoria</t>
        </is>
      </c>
      <c r="B40" s="15">
        <f>ROUND(B39*B24,0)</f>
        <v/>
      </c>
      <c r="C40" s="14" t="n"/>
    </row>
    <row r="41">
      <c r="A41" s="10" t="inlineStr">
        <is>
          <t>Faturamento da mentoria</t>
        </is>
      </c>
      <c r="B41" s="11">
        <f>B40*B22</f>
        <v/>
      </c>
      <c r="C41" s="14" t="n"/>
    </row>
    <row r="42">
      <c r="A42" s="10" t="inlineStr">
        <is>
          <t>Taxa por venda da mentoria</t>
        </is>
      </c>
      <c r="B42" s="11">
        <f>B22*B25+B26</f>
        <v/>
      </c>
      <c r="C42" s="14" t="n"/>
    </row>
    <row r="43">
      <c r="A43" s="10" t="inlineStr">
        <is>
          <t>Fica com você da mentoria</t>
        </is>
      </c>
      <c r="B43" s="11">
        <f>B40*(B22-B42)</f>
        <v/>
      </c>
      <c r="C43" s="14" t="n"/>
    </row>
    <row r="44">
      <c r="A44" s="16" t="inlineStr">
        <is>
          <t>RESULTADO DO MÊS (mentoria + curso − anúncio)</t>
        </is>
      </c>
      <c r="B44" s="19">
        <f>B43+B34-B19</f>
        <v/>
      </c>
      <c r="C44" s="20" t="n"/>
    </row>
    <row r="45">
      <c r="A45" s="10" t="inlineStr">
        <is>
          <t>Retorno: quanto volta para cada R$ 1 de anúncio</t>
        </is>
      </c>
      <c r="B45" s="11">
        <f>IF(B19&gt;0,(B43+B34)/B19,0)</f>
        <v/>
      </c>
      <c r="C45" s="14" t="n"/>
    </row>
    <row r="46">
      <c r="A46" s="16" t="inlineStr">
        <is>
          <t>Resumo</t>
        </is>
      </c>
      <c r="B46" s="21">
        <f>IF(B18=0,"Preencha o custo do anúncio",IF(B31&lt;=0,"A taxa come a venda inteira do curso",IF(B44&lt;0,"O mês fecha no vermelho",IF(B36&gt;0,"O curso não zerou o anúncio, mas a mentoria salvou o mês","O curso zerou o anúncio: cada reunião saiu de graça"))))</f>
        <v/>
      </c>
      <c r="C46" s="22" t="n"/>
    </row>
    <row r="48">
      <c r="A48" s="2" t="inlineStr">
        <is>
          <t>Imposto e reembolso ficam de fora da conta. Calculadora online: calculadora.goupstep.com.br</t>
        </is>
      </c>
    </row>
  </sheetData>
  <mergeCells count="1">
    <mergeCell ref="B46:C46"/>
  </mergeCells>
  <conditionalFormatting sqref="B36">
    <cfRule type="expression" priority="1" dxfId="0">
      <formula>$B$36&lt;0</formula>
    </cfRule>
  </conditionalFormatting>
  <conditionalFormatting sqref="B44">
    <cfRule type="expression" priority="2" dxfId="0">
      <formula>$B$44&lt;0</formula>
    </cfRule>
  </conditionalFormatting>
  <conditionalFormatting sqref="B46">
    <cfRule type="expression" priority="3" dxfId="0">
      <formula>LEFT($B$46,4)="O mê"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8" customWidth="1" min="2" max="2"/>
    <col width="56" customWidth="1" min="3" max="3"/>
  </cols>
  <sheetData>
    <row r="1">
      <c r="A1" s="1" t="inlineStr">
        <is>
          <t>Tenho uma meta: quanto investir?</t>
        </is>
      </c>
    </row>
    <row r="2">
      <c r="A2" s="2" t="inlineStr">
        <is>
          <t>upstep. · Vitor Carvalhosa · raiox.oefeitodomino.com.br/professor</t>
        </is>
      </c>
    </row>
    <row r="3">
      <c r="A3" s="3" t="inlineStr">
        <is>
          <t>Preencha as células AMARELAS. O curso e o anúncio vêm da aba Calculadora (linhas 6 a 18).</t>
        </is>
      </c>
    </row>
    <row r="5">
      <c r="A5" s="4" t="inlineStr">
        <is>
          <t>Sua meta</t>
        </is>
      </c>
      <c r="B5" s="5" t="n"/>
      <c r="C5" s="5" t="n"/>
    </row>
    <row r="6">
      <c r="A6" s="6" t="inlineStr">
        <is>
          <t>Quanto quer faturar com a mentoria no mês</t>
        </is>
      </c>
      <c r="B6" s="7" t="n">
        <v>90000</v>
      </c>
    </row>
    <row r="7">
      <c r="A7" s="6" t="inlineStr">
        <is>
          <t>Valor da mentoria</t>
        </is>
      </c>
      <c r="B7" s="7" t="n">
        <v>30000</v>
      </c>
    </row>
    <row r="8">
      <c r="A8" s="6" t="inlineStr">
        <is>
          <t>De cada 100 compradores do curso, aceitam reunião</t>
        </is>
      </c>
      <c r="B8" s="13" t="n">
        <v>0.3</v>
      </c>
      <c r="C8" s="9" t="inlineStr">
        <is>
          <t>EXEMPLO para começar. Troque pelo seu número.</t>
        </is>
      </c>
    </row>
    <row r="9">
      <c r="A9" s="6" t="inlineStr">
        <is>
          <t>De cada 100 reuniões, compram a mentoria</t>
        </is>
      </c>
      <c r="B9" s="13" t="n">
        <v>0.3</v>
      </c>
      <c r="C9" s="9" t="inlineStr">
        <is>
          <t>Referência que o Vitor usa. A sua pode ser maior ou menor.</t>
        </is>
      </c>
    </row>
    <row r="10">
      <c r="A10" s="6" t="inlineStr">
        <is>
          <t>Taxa da mentoria em %</t>
        </is>
      </c>
      <c r="B10" s="8" t="n">
        <v>0</v>
      </c>
      <c r="C10" s="9" t="inlineStr">
        <is>
          <t>Padrão: Cakto Pix 0%. No cartão da Cakto: 4,99%.</t>
        </is>
      </c>
    </row>
    <row r="11">
      <c r="A11" s="6" t="inlineStr">
        <is>
          <t>Taxa fixa por venda da mentoria</t>
        </is>
      </c>
      <c r="B11" s="7" t="n">
        <v>2.49</v>
      </c>
    </row>
    <row r="13">
      <c r="A13" s="4" t="inlineStr">
        <is>
          <t>Do curso e do anúncio (aba Calculadora)</t>
        </is>
      </c>
      <c r="B13" s="5" t="n"/>
      <c r="C13" s="5" t="n"/>
    </row>
    <row r="14">
      <c r="A14" s="10" t="inlineStr">
        <is>
          <t>Cada aluno paga, em média</t>
        </is>
      </c>
      <c r="B14" s="11">
        <f>Calculadora!B29</f>
        <v/>
      </c>
      <c r="C14" s="14" t="n"/>
    </row>
    <row r="15">
      <c r="A15" s="10" t="inlineStr">
        <is>
          <t>Fica com você por venda do curso</t>
        </is>
      </c>
      <c r="B15" s="11">
        <f>Calculadora!B31</f>
        <v/>
      </c>
      <c r="C15" s="14" t="n"/>
    </row>
    <row r="16">
      <c r="A16" s="10" t="inlineStr">
        <is>
          <t>Custo por venda no anúncio</t>
        </is>
      </c>
      <c r="B16" s="11">
        <f>Calculadora!B18</f>
        <v/>
      </c>
      <c r="C16" s="14" t="n"/>
    </row>
    <row r="18">
      <c r="A18" s="4" t="inlineStr">
        <is>
          <t>De trás para frente</t>
        </is>
      </c>
      <c r="B18" s="5" t="n"/>
      <c r="C18" s="5" t="n"/>
    </row>
    <row r="19">
      <c r="A19" s="10" t="inlineStr">
        <is>
          <t>Vendas da mentoria</t>
        </is>
      </c>
      <c r="B19" s="15">
        <f>IF(B7&gt;0,ROUNDUP(B6/B7-1E-9,0),0)</f>
        <v/>
      </c>
      <c r="C19" s="14" t="n"/>
    </row>
    <row r="20">
      <c r="A20" s="10" t="inlineStr">
        <is>
          <t>Reuniões</t>
        </is>
      </c>
      <c r="B20" s="15">
        <f>IF(B9&gt;0,MAX(0,ROUNDUP((B19-0.5)/B9-1E-9,0)),0)</f>
        <v/>
      </c>
      <c r="C20" s="12" t="inlineStr">
        <is>
          <t>Arredondado como na ida: o menor número que dá a meta (9 reuniões × 30% = 2,7 ≈ 3 vendas).</t>
        </is>
      </c>
    </row>
    <row r="21">
      <c r="A21" s="10" t="inlineStr">
        <is>
          <t>Compradores do curso</t>
        </is>
      </c>
      <c r="B21" s="15">
        <f>IF(B8&gt;0,MAX(0,ROUNDUP((B20-0.5)/B8-1E-9,0)),0)</f>
        <v/>
      </c>
      <c r="C21" s="12" t="inlineStr">
        <is>
          <t>Mesmo arredondamento: o menor número que dá as reuniões.</t>
        </is>
      </c>
    </row>
    <row r="22">
      <c r="A22" s="16" t="inlineStr">
        <is>
          <t>PÔR NO ANÚNCIO</t>
        </is>
      </c>
      <c r="B22" s="19">
        <f>B21*B16</f>
        <v/>
      </c>
      <c r="C22" s="20" t="n"/>
    </row>
    <row r="23">
      <c r="A23" s="10" t="inlineStr">
        <is>
          <t>Faturamento do curso</t>
        </is>
      </c>
      <c r="B23" s="11">
        <f>B21*B14</f>
        <v/>
      </c>
      <c r="C23" s="14" t="n"/>
    </row>
    <row r="24">
      <c r="A24" s="10" t="inlineStr">
        <is>
          <t>Fica com você das vendas do curso</t>
        </is>
      </c>
      <c r="B24" s="11">
        <f>B21*B15</f>
        <v/>
      </c>
      <c r="C24" s="14" t="n"/>
    </row>
    <row r="25">
      <c r="A25" s="16" t="inlineStr">
        <is>
          <t>O CURSO PAGOU (% do anúncio)</t>
        </is>
      </c>
      <c r="B25" s="17">
        <f>IF(B22&gt;0,B24/B22,0)</f>
        <v/>
      </c>
      <c r="C25" s="20" t="n"/>
    </row>
    <row r="26">
      <c r="A26" s="16" t="inlineStr">
        <is>
          <t>INVESTIMENTO LÍQUIDO (anúncio − o que o curso deixou)</t>
        </is>
      </c>
      <c r="B26" s="19">
        <f>B22-B24</f>
        <v/>
      </c>
      <c r="C26" s="18" t="inlineStr">
        <is>
          <t>Negativo = o curso pagou o anúncio e ainda sobrou.</t>
        </is>
      </c>
    </row>
    <row r="27">
      <c r="A27" s="10" t="inlineStr">
        <is>
          <t>Faturamento da mentoria</t>
        </is>
      </c>
      <c r="B27" s="11">
        <f>B19*B7</f>
        <v/>
      </c>
      <c r="C27" s="14" t="n"/>
    </row>
    <row r="28">
      <c r="A28" s="10" t="inlineStr">
        <is>
          <t>Fica com você da mentoria (depois da taxa)</t>
        </is>
      </c>
      <c r="B28" s="11">
        <f>B19*(B7-(B7*B10+B11))</f>
        <v/>
      </c>
      <c r="C28" s="14" t="n"/>
    </row>
    <row r="29">
      <c r="A29" s="16" t="inlineStr">
        <is>
          <t>RESULTADO DO MÊS (mentoria + curso − anúncio)</t>
        </is>
      </c>
      <c r="B29" s="19">
        <f>B28+B24-B22</f>
        <v/>
      </c>
      <c r="C29" s="20" t="n"/>
    </row>
    <row r="30">
      <c r="A30" s="10" t="inlineStr">
        <is>
          <t>Retorno: quanto volta para cada R$ 1 de anúncio</t>
        </is>
      </c>
      <c r="B30" s="11">
        <f>IF(B22&gt;0,(B28+B24)/B22,0)</f>
        <v/>
      </c>
      <c r="C30" s="14" t="n"/>
    </row>
  </sheetData>
  <conditionalFormatting sqref="B26">
    <cfRule type="expression" priority="1" dxfId="0">
      <formula>$B$26&lt;0</formula>
    </cfRule>
  </conditionalFormatting>
  <conditionalFormatting sqref="B29">
    <cfRule type="expression" priority="2" dxfId="0">
      <formula>$B$29&lt;0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4 exemplos ilustrativos (não são resultados de clientes)</t>
        </is>
      </c>
    </row>
    <row r="2">
      <c r="A2" s="2" t="inlineStr">
        <is>
          <t>O exemplo 5 (meta de R$ 90 mil) já vem preenchido na aba Meta.</t>
        </is>
      </c>
    </row>
    <row r="3">
      <c r="B3" s="23" t="inlineStr">
        <is>
          <t>Exemplo 1</t>
        </is>
      </c>
      <c r="C3" s="23" t="inlineStr">
        <is>
          <t>Exemplo 2</t>
        </is>
      </c>
      <c r="D3" s="23" t="inlineStr">
        <is>
          <t>Exemplo 3</t>
        </is>
      </c>
      <c r="E3" s="23" t="inlineStr">
        <is>
          <t>Exemplo 4</t>
        </is>
      </c>
    </row>
    <row r="4">
      <c r="B4" s="2" t="inlineStr">
        <is>
          <t>R$ 47 Pix + mentoria 10 mil</t>
        </is>
      </c>
      <c r="C4" s="2" t="inlineStr">
        <is>
          <t>9 reuniões, 3 × 30 mil</t>
        </is>
      </c>
      <c r="D4" s="2" t="inlineStr">
        <is>
          <t>R$ 97, curso não paga</t>
        </is>
      </c>
      <c r="E4" s="2" t="inlineStr">
        <is>
          <t>R$ 197 cartão + 15 mil</t>
        </is>
      </c>
    </row>
    <row r="5">
      <c r="A5" s="6" t="inlineStr">
        <is>
          <t>Valor do curso</t>
        </is>
      </c>
      <c r="B5" s="24" t="n">
        <v>47</v>
      </c>
      <c r="C5" s="24" t="n">
        <v>47</v>
      </c>
      <c r="D5" s="24" t="n">
        <v>97</v>
      </c>
      <c r="E5" s="24" t="n">
        <v>197</v>
      </c>
    </row>
    <row r="6">
      <c r="A6" s="6" t="inlineStr">
        <is>
          <t>Taxa %</t>
        </is>
      </c>
      <c r="B6" s="25" t="n">
        <v>0</v>
      </c>
      <c r="C6" s="25" t="n">
        <v>0</v>
      </c>
      <c r="D6" s="25" t="n">
        <v>0.08989999999999999</v>
      </c>
      <c r="E6" s="25" t="n">
        <v>0.0499</v>
      </c>
    </row>
    <row r="7">
      <c r="A7" s="6" t="inlineStr">
        <is>
          <t>Taxa fixa</t>
        </is>
      </c>
      <c r="B7" s="24" t="n">
        <v>2.49</v>
      </c>
      <c r="C7" s="24" t="n">
        <v>2.49</v>
      </c>
      <c r="D7" s="24" t="n">
        <v>2.49</v>
      </c>
      <c r="E7" s="24" t="n">
        <v>2.49</v>
      </c>
    </row>
    <row r="8">
      <c r="A8" s="6" t="inlineStr">
        <is>
          <t>Extra no carrinho: valor</t>
        </is>
      </c>
      <c r="B8" s="24" t="n">
        <v>27</v>
      </c>
      <c r="C8" s="24" t="n">
        <v>27</v>
      </c>
      <c r="D8" s="24" t="n">
        <v>0</v>
      </c>
      <c r="E8" s="24" t="n">
        <v>37</v>
      </c>
    </row>
    <row r="9">
      <c r="A9" s="6" t="inlineStr">
        <is>
          <t>Extra no carrinho: % que leva</t>
        </is>
      </c>
      <c r="B9" s="25" t="n">
        <v>0.2</v>
      </c>
      <c r="C9" s="25" t="n">
        <v>0.2</v>
      </c>
      <c r="D9" s="25" t="n">
        <v>0</v>
      </c>
      <c r="E9" s="25" t="n">
        <v>0.3</v>
      </c>
    </row>
    <row r="10">
      <c r="A10" s="6" t="inlineStr">
        <is>
          <t>Extra depois: valor</t>
        </is>
      </c>
      <c r="B10" s="24" t="n">
        <v>197</v>
      </c>
      <c r="C10" s="24" t="n">
        <v>197</v>
      </c>
      <c r="D10" s="24" t="n">
        <v>0</v>
      </c>
      <c r="E10" s="24" t="n">
        <v>497</v>
      </c>
    </row>
    <row r="11">
      <c r="A11" s="6" t="inlineStr">
        <is>
          <t>Extra depois: % que leva</t>
        </is>
      </c>
      <c r="B11" s="25" t="n">
        <v>0.05</v>
      </c>
      <c r="C11" s="25" t="n">
        <v>0.05</v>
      </c>
      <c r="D11" s="25" t="n">
        <v>0</v>
      </c>
      <c r="E11" s="25" t="n">
        <v>0.08</v>
      </c>
    </row>
    <row r="12">
      <c r="A12" s="6" t="inlineStr">
        <is>
          <t>Custo por venda (0 = usar cadastro)</t>
        </is>
      </c>
      <c r="B12" s="24" t="n">
        <v>45</v>
      </c>
      <c r="C12" s="24" t="n">
        <v>45</v>
      </c>
      <c r="D12" s="24" t="n">
        <v>0</v>
      </c>
      <c r="E12" s="24" t="n">
        <v>70</v>
      </c>
    </row>
    <row r="13">
      <c r="A13" s="6" t="inlineStr">
        <is>
          <t>Custo por cadastro</t>
        </is>
      </c>
      <c r="B13" s="24" t="n">
        <v>0</v>
      </c>
      <c r="C13" s="24" t="n">
        <v>0</v>
      </c>
      <c r="D13" s="24" t="n">
        <v>8</v>
      </c>
      <c r="E13" s="24" t="n">
        <v>0</v>
      </c>
    </row>
    <row r="14">
      <c r="A14" s="6" t="inlineStr">
        <is>
          <t>% dos cadastros que compram</t>
        </is>
      </c>
      <c r="B14" s="25" t="n">
        <v>0</v>
      </c>
      <c r="C14" s="25" t="n">
        <v>0</v>
      </c>
      <c r="D14" s="25" t="n">
        <v>0.05</v>
      </c>
      <c r="E14" s="25" t="n">
        <v>0</v>
      </c>
    </row>
    <row r="15">
      <c r="A15" s="6" t="inlineStr">
        <is>
          <t>Anúncio no mês</t>
        </is>
      </c>
      <c r="B15" s="24" t="n">
        <v>1500</v>
      </c>
      <c r="C15" s="24" t="n">
        <v>1350</v>
      </c>
      <c r="D15" s="24" t="n">
        <v>3200</v>
      </c>
      <c r="E15" s="24" t="n">
        <v>3000</v>
      </c>
    </row>
    <row r="16">
      <c r="A16" s="6" t="inlineStr">
        <is>
          <t>Valor da mentoria</t>
        </is>
      </c>
      <c r="B16" s="24" t="n">
        <v>10000</v>
      </c>
      <c r="C16" s="24" t="n">
        <v>30000</v>
      </c>
      <c r="D16" s="24" t="n">
        <v>5000</v>
      </c>
      <c r="E16" s="24" t="n">
        <v>15000</v>
      </c>
    </row>
    <row r="17">
      <c r="A17" s="6" t="inlineStr">
        <is>
          <t>% dos compradores que aceitam reunião</t>
        </is>
      </c>
      <c r="B17" s="26" t="n">
        <v>0.3</v>
      </c>
      <c r="C17" s="26" t="n">
        <v>0.3</v>
      </c>
      <c r="D17" s="26" t="n">
        <v>0.3</v>
      </c>
      <c r="E17" s="26" t="n">
        <v>0.2</v>
      </c>
    </row>
    <row r="18">
      <c r="A18" s="6" t="inlineStr">
        <is>
          <t>% das reuniões que compram</t>
        </is>
      </c>
      <c r="B18" s="26" t="n">
        <v>0.3</v>
      </c>
      <c r="C18" s="26" t="n">
        <v>0.3</v>
      </c>
      <c r="D18" s="26" t="n">
        <v>0.3</v>
      </c>
      <c r="E18" s="26" t="n">
        <v>0.3</v>
      </c>
    </row>
    <row r="19">
      <c r="A19" s="6" t="inlineStr">
        <is>
          <t>Taxa % da mentoria</t>
        </is>
      </c>
      <c r="B19" s="25" t="n">
        <v>0</v>
      </c>
      <c r="C19" s="25" t="n">
        <v>0</v>
      </c>
      <c r="D19" s="25" t="n">
        <v>0</v>
      </c>
      <c r="E19" s="25" t="n">
        <v>0.0499</v>
      </c>
    </row>
    <row r="20">
      <c r="A20" s="6" t="inlineStr">
        <is>
          <t>Taxa fixa da mentoria</t>
        </is>
      </c>
      <c r="B20" s="24" t="n">
        <v>2.49</v>
      </c>
      <c r="C20" s="24" t="n">
        <v>2.49</v>
      </c>
      <c r="D20" s="24" t="n">
        <v>2.49</v>
      </c>
      <c r="E20" s="24" t="n">
        <v>2.49</v>
      </c>
    </row>
    <row r="22">
      <c r="A22" s="23" t="inlineStr">
        <is>
          <t>Custo por venda usado</t>
        </is>
      </c>
      <c r="B22" s="27">
        <f>IF(B12&gt;0,B12,IF(AND(B13&gt;0,B14&gt;0),B13/B14,0))</f>
        <v/>
      </c>
      <c r="C22" s="27">
        <f>IF(C12&gt;0,C12,IF(AND(C13&gt;0,C14&gt;0),C13/C14,0))</f>
        <v/>
      </c>
      <c r="D22" s="27">
        <f>IF(D12&gt;0,D12,IF(AND(D13&gt;0,D14&gt;0),D13/D14,0))</f>
        <v/>
      </c>
      <c r="E22" s="27">
        <f>IF(E12&gt;0,E12,IF(AND(E13&gt;0,E14&gt;0),E13/E14,0))</f>
        <v/>
      </c>
    </row>
    <row r="23">
      <c r="A23" s="23" t="inlineStr">
        <is>
          <t>Cada aluno paga, em média</t>
        </is>
      </c>
      <c r="B23" s="27">
        <f>B5+B8*B9+B10*B11</f>
        <v/>
      </c>
      <c r="C23" s="27">
        <f>C5+C8*C9+C10*C11</f>
        <v/>
      </c>
      <c r="D23" s="27">
        <f>D5+D8*D9+D10*D11</f>
        <v/>
      </c>
      <c r="E23" s="27">
        <f>E5+E8*E9+E10*E11</f>
        <v/>
      </c>
    </row>
    <row r="24">
      <c r="A24" s="23" t="inlineStr">
        <is>
          <t>Fica com você por venda</t>
        </is>
      </c>
      <c r="B24" s="27">
        <f>B23-(B23*B6+B7*(1+B11))</f>
        <v/>
      </c>
      <c r="C24" s="27">
        <f>C23-(C23*C6+C7*(1+C11))</f>
        <v/>
      </c>
      <c r="D24" s="27">
        <f>D23-(D23*D6+D7*(1+D11))</f>
        <v/>
      </c>
      <c r="E24" s="27">
        <f>E23-(E23*E6+E7*(1+E11))</f>
        <v/>
      </c>
    </row>
    <row r="25">
      <c r="A25" s="23" t="inlineStr">
        <is>
          <t>Compradores do curso</t>
        </is>
      </c>
      <c r="B25" s="28">
        <f>IF(B22&gt;0,ROUND(B15/B22,0),0)</f>
        <v/>
      </c>
      <c r="C25" s="28">
        <f>IF(C22&gt;0,ROUND(C15/C22,0),0)</f>
        <v/>
      </c>
      <c r="D25" s="28">
        <f>IF(D22&gt;0,ROUND(D15/D22,0),0)</f>
        <v/>
      </c>
      <c r="E25" s="28">
        <f>IF(E22&gt;0,ROUND(E15/E22,0),0)</f>
        <v/>
      </c>
    </row>
    <row r="26">
      <c r="A26" s="23" t="inlineStr">
        <is>
          <t>Fica com você das vendas do curso</t>
        </is>
      </c>
      <c r="B26" s="27">
        <f>B25*B24</f>
        <v/>
      </c>
      <c r="C26" s="27">
        <f>C25*C24</f>
        <v/>
      </c>
      <c r="D26" s="27">
        <f>D25*D24</f>
        <v/>
      </c>
      <c r="E26" s="27">
        <f>E25*E24</f>
        <v/>
      </c>
    </row>
    <row r="27">
      <c r="A27" s="23" t="inlineStr">
        <is>
          <t>O curso pagou (% do anúncio)</t>
        </is>
      </c>
      <c r="B27" s="29">
        <f>IF(B15&gt;0,B26/B15,0)</f>
        <v/>
      </c>
      <c r="C27" s="29">
        <f>IF(C15&gt;0,C26/C15,0)</f>
        <v/>
      </c>
      <c r="D27" s="29">
        <f>IF(D15&gt;0,D26/D15,0)</f>
        <v/>
      </c>
      <c r="E27" s="29">
        <f>IF(E15&gt;0,E26/E15,0)</f>
        <v/>
      </c>
    </row>
    <row r="28">
      <c r="A28" s="23" t="inlineStr">
        <is>
          <t>Investimento líquido</t>
        </is>
      </c>
      <c r="B28" s="30">
        <f>B15-B26</f>
        <v/>
      </c>
      <c r="C28" s="30">
        <f>C15-C26</f>
        <v/>
      </c>
      <c r="D28" s="30">
        <f>D15-D26</f>
        <v/>
      </c>
      <c r="E28" s="30">
        <f>E15-E26</f>
        <v/>
      </c>
    </row>
    <row r="29">
      <c r="A29" s="23" t="inlineStr">
        <is>
          <t>Reuniões</t>
        </is>
      </c>
      <c r="B29" s="28">
        <f>ROUND(B25*B17,0)</f>
        <v/>
      </c>
      <c r="C29" s="28">
        <f>ROUND(C25*C17,0)</f>
        <v/>
      </c>
      <c r="D29" s="28">
        <f>ROUND(D25*D17,0)</f>
        <v/>
      </c>
      <c r="E29" s="28">
        <f>ROUND(E25*E17,0)</f>
        <v/>
      </c>
    </row>
    <row r="30">
      <c r="A30" s="23" t="inlineStr">
        <is>
          <t>Vendas da mentoria</t>
        </is>
      </c>
      <c r="B30" s="28">
        <f>ROUND(B29*B18,0)</f>
        <v/>
      </c>
      <c r="C30" s="28">
        <f>ROUND(C29*C18,0)</f>
        <v/>
      </c>
      <c r="D30" s="28">
        <f>ROUND(D29*D18,0)</f>
        <v/>
      </c>
      <c r="E30" s="28">
        <f>ROUND(E29*E18,0)</f>
        <v/>
      </c>
    </row>
    <row r="31">
      <c r="A31" s="23" t="inlineStr">
        <is>
          <t>Faturamento da mentoria</t>
        </is>
      </c>
      <c r="B31" s="27">
        <f>B30*B16</f>
        <v/>
      </c>
      <c r="C31" s="27">
        <f>C30*C16</f>
        <v/>
      </c>
      <c r="D31" s="27">
        <f>D30*D16</f>
        <v/>
      </c>
      <c r="E31" s="27">
        <f>E30*E16</f>
        <v/>
      </c>
    </row>
    <row r="32">
      <c r="A32" s="23" t="inlineStr">
        <is>
          <t>Fica com você da mentoria</t>
        </is>
      </c>
      <c r="B32" s="27">
        <f>B30*(B16-(B16*B19+B20))</f>
        <v/>
      </c>
      <c r="C32" s="27">
        <f>C30*(C16-(C16*C19+C20))</f>
        <v/>
      </c>
      <c r="D32" s="27">
        <f>D30*(D16-(D16*D19+D20))</f>
        <v/>
      </c>
      <c r="E32" s="27">
        <f>E30*(E16-(E16*E19+E20))</f>
        <v/>
      </c>
    </row>
    <row r="33">
      <c r="A33" s="23" t="inlineStr">
        <is>
          <t>Resultado do mês</t>
        </is>
      </c>
      <c r="B33" s="30">
        <f>B32+B26-B15</f>
        <v/>
      </c>
      <c r="C33" s="30">
        <f>C32+C26-C15</f>
        <v/>
      </c>
      <c r="D33" s="30">
        <f>D32+D26-D15</f>
        <v/>
      </c>
      <c r="E33" s="30">
        <f>E32+E26-E15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90" customWidth="1" min="3" max="3"/>
  </cols>
  <sheetData>
    <row r="1">
      <c r="A1" s="1" t="inlineStr">
        <is>
          <t>Taxas públicas consultadas em 22/10/2026</t>
        </is>
      </c>
    </row>
    <row r="3">
      <c r="A3" s="31" t="inlineStr">
        <is>
          <t>Plataforma</t>
        </is>
      </c>
      <c r="B3" s="31" t="inlineStr">
        <is>
          <t>Taxa por venda</t>
        </is>
      </c>
      <c r="C3" s="31" t="inlineStr">
        <is>
          <t>Fonte</t>
        </is>
      </c>
    </row>
    <row r="4">
      <c r="A4" s="32" t="inlineStr">
        <is>
          <t>Cakto Pix</t>
        </is>
      </c>
      <c r="B4" s="32" t="inlineStr">
        <is>
          <t>0% + R$ 2,49</t>
        </is>
      </c>
      <c r="C4" s="32" t="inlineStr">
        <is>
          <t>Central de ajuda oficial da Cakto: https://ajuda.cakto.com.br/pt-br/articles/72-quais-sao-as-taxas-da-plataforma-cakto (por venda aprovada)</t>
        </is>
      </c>
    </row>
    <row r="5">
      <c r="A5" s="32" t="inlineStr">
        <is>
          <t>Cakto cartão</t>
        </is>
      </c>
      <c r="B5" s="32" t="inlineStr">
        <is>
          <t>4,99% + R$ 2,49</t>
        </is>
      </c>
      <c r="C5" s="32" t="inlineStr">
        <is>
          <t>Mesma fonte. Com verificação 3DS, mais 2%.</t>
        </is>
      </c>
    </row>
    <row r="6">
      <c r="A6" s="32" t="inlineStr">
        <is>
          <t>Cakto PicPay</t>
        </is>
      </c>
      <c r="B6" s="32" t="inlineStr">
        <is>
          <t>6,99% + R$ 2,49</t>
        </is>
      </c>
      <c r="C6" s="32" t="inlineStr">
        <is>
          <t>Mesma fonte.</t>
        </is>
      </c>
    </row>
    <row r="7">
      <c r="A7" s="32" t="inlineStr">
        <is>
          <t>Cakto Apple/Google Pay</t>
        </is>
      </c>
      <c r="B7" s="32" t="inlineStr">
        <is>
          <t>8,99% + R$ 2,49</t>
        </is>
      </c>
      <c r="C7" s="32" t="inlineStr">
        <is>
          <t>Mesma fonte.</t>
        </is>
      </c>
    </row>
    <row r="8">
      <c r="A8" s="32" t="inlineStr">
        <is>
          <t>Cakto outros custos</t>
        </is>
      </c>
      <c r="B8" s="32" t="inlineStr">
        <is>
          <t>saque R$ 4,59</t>
        </is>
      </c>
      <c r="C8" s="32" t="inlineStr">
        <is>
          <t>Mesma fonte. Sem mensalidade; área de membros grátis; acima de R$ 50 mil por mês dá para negociar a taxa.</t>
        </is>
      </c>
    </row>
    <row r="9">
      <c r="A9" s="32" t="inlineStr">
        <is>
          <t>Hotmart</t>
        </is>
      </c>
      <c r="B9" s="32" t="inlineStr">
        <is>
          <t>9,9% + R$ 2,49</t>
        </is>
      </c>
      <c r="C9" s="32" t="inlineStr">
        <is>
          <t>Tactus (contabilidade), atualizado em 31/08/2026: taxa fixa passa a R$ 2,49 em 21/09/2026. https://tactus.com.br/taxas-da-hotmart-para-produtor/</t>
        </is>
      </c>
    </row>
    <row r="10">
      <c r="A10" s="32" t="inlineStr">
        <is>
          <t>Kiwify</t>
        </is>
      </c>
      <c r="B10" s="32" t="inlineStr">
        <is>
          <t>8,99% + R$ 2,49</t>
        </is>
      </c>
      <c r="C10" s="32" t="inlineStr">
        <is>
          <t>HeroSpark (blog). Não achei a tabela na página oficial. https://herospark.com/blog/quanto-a-kiwify-cobra-por-venda/</t>
        </is>
      </c>
    </row>
    <row r="12">
      <c r="A12" s="2" t="inlineStr">
        <is>
          <t>A taxa muda com faixa de faturamento, parcelamento e meio de pagamento. Confira a sua no painel da plataforma.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2026-10-22T19:07:25Z</dcterms:created>
  <dcterms:modified xmlns:dcterms="http://purl.org/dc/terms/" xmlns:xsi="http://www.w3.org/2001/XMLSchema-instance" xsi:type="dcterms:W3CDTF">2026-10-22T19:07:25Z</dcterms:modified>
</cp:coreProperties>
</file>